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USERS\vitkov\VT\VT 2021\082\1 výzva\"/>
    </mc:Choice>
  </mc:AlternateContent>
  <xr:revisionPtr revIDLastSave="0" documentId="13_ncr:1_{B62C9040-6CE1-4DC9-9B2A-BDC97A860496}" xr6:coauthVersionLast="36" xr6:coauthVersionMax="47" xr10:uidLastSave="{00000000-0000-0000-0000-000000000000}"/>
  <bookViews>
    <workbookView xWindow="0" yWindow="0" windowWidth="21576" windowHeight="7200" xr2:uid="{00000000-000D-0000-FFFF-FFFF00000000}"/>
  </bookViews>
  <sheets>
    <sheet name="Výpočetní technika" sheetId="1" r:id="rId1"/>
  </sheets>
  <definedNames>
    <definedName name="_xlnm.Print_Area" localSheetId="0">'Výpočetní technika'!$B$1:$T$18</definedName>
  </definedNames>
  <calcPr calcId="191029"/>
</workbook>
</file>

<file path=xl/calcChain.xml><?xml version="1.0" encoding="utf-8"?>
<calcChain xmlns="http://schemas.openxmlformats.org/spreadsheetml/2006/main">
  <c r="T9" i="1" l="1"/>
  <c r="S8" i="1"/>
  <c r="T8" i="1"/>
  <c r="S9" i="1"/>
  <c r="P9" i="1" l="1"/>
  <c r="P8" i="1" l="1"/>
  <c r="P7" i="1" l="1"/>
  <c r="Q12" i="1" s="1"/>
  <c r="S7" i="1" l="1"/>
  <c r="R12" i="1" s="1"/>
  <c r="T7" i="1"/>
</calcChain>
</file>

<file path=xl/sharedStrings.xml><?xml version="1.0" encoding="utf-8"?>
<sst xmlns="http://schemas.openxmlformats.org/spreadsheetml/2006/main" count="49" uniqueCount="44">
  <si>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</si>
  <si>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</si>
  <si>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</si>
  <si>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</si>
  <si>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</si>
  <si>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</si>
  <si>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</si>
  <si>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</si>
  <si>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</si>
  <si>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</si>
  <si>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</si>
  <si>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</si>
  <si>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</si>
  <si>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</si>
  <si>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</si>
  <si>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</si>
  <si>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</si>
  <si>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</si>
  <si>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</si>
  <si>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</si>
  <si>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</si>
  <si>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</si>
  <si>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</si>
  <si>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</si>
  <si>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</si>
  <si>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</si>
  <si>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</si>
  <si>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</si>
  <si>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</si>
  <si>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</si>
  <si>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</si>
  <si>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</si>
  <si>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</si>
  <si>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 xml:space="preserve">Příloha č. 2 Kupní smlouvy - technická specifikace
Výpočetní technika (III.) 082 - 2021 </t>
  </si>
  <si>
    <t>Ing. Petr Pfauser,
Tel.: 37763 6717</t>
  </si>
  <si>
    <t>Univerzitní 28, 
301 00 Plzeň,
 Fakulta designu a umění Ladislava Sutnara -
Děkanát,
místnost LS 230</t>
  </si>
  <si>
    <t>Záruka na zboží min. 36 měsíců.</t>
  </si>
  <si>
    <t>Záruka na zboží min. 36 měsíců u zákazníka.</t>
  </si>
  <si>
    <t>Antireflexní min. 24" LCD monitor, rozlišení min. FULL HD 1920x1080, poměr stran 16:9.
Odezva max. 4 ms.
Jas min. 250 cd/m2.
Kontrast min. 1000:1.
Porty: min. 1x DisplayPort 1.4, min. 1x HDMI 1.4, min. 1x USB-C, min. 1x USB 3.2.1, min. 3x USB 2.0, min. 1x RJ45, sluchátkový výstup.
Nastavitelná výška.
Filtr modrého světla.
Výklopná  webkamera.
Reproduktory.
Pivot.
Vestavěná dokovací stanice pro notebooky s napájením min. 65W.</t>
  </si>
  <si>
    <r>
      <t xml:space="preserve">Procesor s výkonem minimálně 11 200 bodů podle Passmark CPU Mark na adrese </t>
    </r>
    <r>
      <rPr>
        <i/>
        <sz val="11"/>
        <color theme="1"/>
        <rFont val="Calibri"/>
        <family val="2"/>
        <charset val="238"/>
        <scheme val="minor"/>
      </rPr>
      <t>http://www.cpubenchmark.net/high_end_cpus.html</t>
    </r>
    <r>
      <rPr>
        <sz val="11"/>
        <color theme="1"/>
        <rFont val="Calibri"/>
        <family val="2"/>
        <charset val="238"/>
        <scheme val="minor"/>
      </rPr>
      <t xml:space="preserve"> .
Paměť: min. 16GB DDR4 3200 MHz.
Grafická karta s výkonem min. 2 500 bodů podle Passmark GPU na adrese </t>
    </r>
    <r>
      <rPr>
        <i/>
        <sz val="11"/>
        <color theme="1"/>
        <rFont val="Calibri"/>
        <family val="2"/>
        <charset val="238"/>
        <scheme val="minor"/>
      </rPr>
      <t xml:space="preserve">https://www.videocardbenchmark.net/high_end_gpus.html.
</t>
    </r>
    <r>
      <rPr>
        <sz val="11"/>
        <color theme="1"/>
        <rFont val="Calibri"/>
        <family val="2"/>
        <charset val="238"/>
        <scheme val="minor"/>
      </rPr>
      <t>Webkamera, integrovaný mikrofon.
Baterie s prodlouženou dobou výdrže (vícečlánková) s min. 3 letou záruční dobou.
Česká podsvícená klávesnice včetně numerické části odolná proti polití.
Pevný disk min. 512GB NVME SSD.
Antireflexní min. 15,6" displej LED s rozlišením Full HD (1 920 x 1 080) s reflexní fólií min. 400Nits.
Wifi 6 a/b/g/n/an/ax, bluetooth.
Min. 2x USB-C, min. 2x USB 3.1, min. 1x HDMI konektor.
Integrovaná čtečka identifikačních karet (smart card), slot pro SIM kartu.
OS: Windows 10 Pro 64bit - OS Windows požadujeme z důvodu kompatibility s interními aplikacemi ZČU (Stag, Magion,...). 
Max. hmotnost notebooku 1,71 kg.
Kovové šasi.
Záruka min. 3 roky s opravou následující pracovní den.
Preferujeme stříbrnou barvu.
Včetně tašky na přenos notebooku: velká uzamykatelná polstrovaná kapsa na notebook + několik vnitřních kapes + kapsa na RFID, hmotnost max. 740g, preferujeme černou barvu.</t>
    </r>
  </si>
  <si>
    <t>Výkonný notebook min. 15,6" včetně tašky</t>
  </si>
  <si>
    <t>Antireflexní min. 27" LCD monitor, rozlišení min. FULL HD 1920x1080, poměr stran 16:9.
Odezva max. 5 ms. 
Jas min. 250 cd/m2.
Kontrast min. 1000:1.
Porty: min. 1x DisplayPort 1.2, min. 1x HDMI 1.4, min. 1x VGA, min. 4x USB 3.2, sluchátkový výstup.
Nastavitelná výška.
Filtr modrého světla.
Pivot.</t>
  </si>
  <si>
    <t>LCD monitor min. 24" (k pol.č. 2)</t>
  </si>
  <si>
    <t>LCD monitor min. 27" (k pol.č.2)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</si>
</sst>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1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0" fillId="6" borderId="14" xfId="0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left" vertical="center" wrapText="1"/>
    </xf>
    <xf numFmtId="0" fontId="3" fillId="6" borderId="16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0" fontId="12" fillId="4" borderId="18" xfId="0" applyFont="1" applyFill="1" applyBorder="1" applyAlignment="1" applyProtection="1">
      <alignment horizontal="center" vertical="center" wrapTex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131788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157323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131788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157323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131788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157323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131788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157323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420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131788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157323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131788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157323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131789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157323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A8" zoomScale="47" zoomScaleNormal="47" workbookViewId="0">
      <selection activeCell="G9" sqref="G7:H9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3.88671875" style="1" customWidth="1"/>
    <col min="4" max="4" width="12.33203125" style="2" customWidth="1"/>
    <col min="5" max="5" width="10.5546875" style="3" customWidth="1"/>
    <col min="6" max="6" width="138.664062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27.33203125" style="5" hidden="1" customWidth="1"/>
    <col min="12" max="12" width="33" style="5" customWidth="1"/>
    <col min="13" max="13" width="30.109375" style="5" customWidth="1"/>
    <col min="14" max="14" width="40.5546875" style="4" customWidth="1"/>
    <col min="15" max="15" width="31.3320312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1.554687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82" t="s">
        <v>33</v>
      </c>
      <c r="C1" s="83"/>
      <c r="D1" s="83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77"/>
      <c r="E3" s="77"/>
      <c r="F3" s="7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77"/>
      <c r="E4" s="77"/>
      <c r="F4" s="77"/>
      <c r="G4" s="77"/>
      <c r="H4" s="7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80" t="s">
        <v>2</v>
      </c>
      <c r="H5" s="81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28</v>
      </c>
      <c r="I6" s="40" t="s">
        <v>16</v>
      </c>
      <c r="J6" s="39" t="s">
        <v>17</v>
      </c>
      <c r="K6" s="39" t="s">
        <v>32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78" t="s">
        <v>7</v>
      </c>
      <c r="T6" s="44" t="s">
        <v>8</v>
      </c>
      <c r="U6" s="41" t="s">
        <v>22</v>
      </c>
      <c r="V6" s="41" t="s">
        <v>23</v>
      </c>
    </row>
    <row r="7" spans="1:22" ht="243" customHeight="1" thickTop="1" x14ac:dyDescent="0.3">
      <c r="A7" s="20"/>
      <c r="B7" s="48">
        <v>1</v>
      </c>
      <c r="C7" s="49" t="s">
        <v>42</v>
      </c>
      <c r="D7" s="50">
        <v>1</v>
      </c>
      <c r="E7" s="70" t="s">
        <v>31</v>
      </c>
      <c r="F7" s="75" t="s">
        <v>38</v>
      </c>
      <c r="G7" s="104"/>
      <c r="H7" s="104"/>
      <c r="I7" s="101" t="s">
        <v>26</v>
      </c>
      <c r="J7" s="95" t="s">
        <v>27</v>
      </c>
      <c r="K7" s="95"/>
      <c r="L7" s="67" t="s">
        <v>36</v>
      </c>
      <c r="M7" s="92" t="s">
        <v>34</v>
      </c>
      <c r="N7" s="92" t="s">
        <v>35</v>
      </c>
      <c r="O7" s="98">
        <v>120</v>
      </c>
      <c r="P7" s="51">
        <f>D7*Q7</f>
        <v>7900</v>
      </c>
      <c r="Q7" s="52">
        <v>7900</v>
      </c>
      <c r="R7" s="108"/>
      <c r="S7" s="68">
        <f>D7*R7</f>
        <v>0</v>
      </c>
      <c r="T7" s="69" t="str">
        <f t="shared" ref="T7" si="0">IF(ISNUMBER(R7), IF(R7&gt;Q7,"NEVYHOVUJE","VYHOVUJE")," ")</f>
        <v xml:space="preserve"> </v>
      </c>
      <c r="U7" s="95"/>
      <c r="V7" s="70" t="s">
        <v>12</v>
      </c>
    </row>
    <row r="8" spans="1:22" ht="310.5" customHeight="1" x14ac:dyDescent="0.3">
      <c r="A8" s="20"/>
      <c r="B8" s="53">
        <v>2</v>
      </c>
      <c r="C8" s="54" t="s">
        <v>40</v>
      </c>
      <c r="D8" s="55">
        <v>5</v>
      </c>
      <c r="E8" s="71" t="s">
        <v>31</v>
      </c>
      <c r="F8" s="76" t="s">
        <v>39</v>
      </c>
      <c r="G8" s="105"/>
      <c r="H8" s="105"/>
      <c r="I8" s="102"/>
      <c r="J8" s="96"/>
      <c r="K8" s="96"/>
      <c r="L8" s="73" t="s">
        <v>37</v>
      </c>
      <c r="M8" s="93"/>
      <c r="N8" s="93"/>
      <c r="O8" s="99"/>
      <c r="P8" s="56">
        <f>D8*Q8</f>
        <v>167500</v>
      </c>
      <c r="Q8" s="57">
        <v>33500</v>
      </c>
      <c r="R8" s="109"/>
      <c r="S8" s="58">
        <f>D8*R8</f>
        <v>0</v>
      </c>
      <c r="T8" s="59" t="str">
        <f t="shared" ref="T8:T9" si="1">IF(ISNUMBER(R8), IF(R8&gt;Q8,"NEVYHOVUJE","VYHOVUJE")," ")</f>
        <v xml:space="preserve"> </v>
      </c>
      <c r="U8" s="96"/>
      <c r="V8" s="71" t="s">
        <v>11</v>
      </c>
    </row>
    <row r="9" spans="1:22" ht="162.75" customHeight="1" thickBot="1" x14ac:dyDescent="0.35">
      <c r="A9" s="20"/>
      <c r="B9" s="60">
        <v>3</v>
      </c>
      <c r="C9" s="61" t="s">
        <v>43</v>
      </c>
      <c r="D9" s="62">
        <v>4</v>
      </c>
      <c r="E9" s="72" t="s">
        <v>31</v>
      </c>
      <c r="F9" s="79" t="s">
        <v>41</v>
      </c>
      <c r="G9" s="106"/>
      <c r="H9" s="107"/>
      <c r="I9" s="103"/>
      <c r="J9" s="97"/>
      <c r="K9" s="97"/>
      <c r="L9" s="74" t="s">
        <v>36</v>
      </c>
      <c r="M9" s="94"/>
      <c r="N9" s="94"/>
      <c r="O9" s="100"/>
      <c r="P9" s="63">
        <f>D9*Q9</f>
        <v>21200</v>
      </c>
      <c r="Q9" s="64">
        <v>5300</v>
      </c>
      <c r="R9" s="110"/>
      <c r="S9" s="65">
        <f>D9*R9</f>
        <v>0</v>
      </c>
      <c r="T9" s="66" t="str">
        <f t="shared" si="1"/>
        <v xml:space="preserve"> </v>
      </c>
      <c r="U9" s="97"/>
      <c r="V9" s="72" t="s">
        <v>12</v>
      </c>
    </row>
    <row r="10" spans="1:22" ht="17.399999999999999" customHeight="1" thickTop="1" thickBot="1" x14ac:dyDescent="0.35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95" customHeight="1" thickTop="1" thickBot="1" x14ac:dyDescent="0.35">
      <c r="B11" s="88" t="s">
        <v>30</v>
      </c>
      <c r="C11" s="88"/>
      <c r="D11" s="88"/>
      <c r="E11" s="88"/>
      <c r="F11" s="88"/>
      <c r="G11" s="88"/>
      <c r="H11" s="88"/>
      <c r="I11" s="88"/>
      <c r="J11" s="21"/>
      <c r="K11" s="21"/>
      <c r="L11" s="7"/>
      <c r="M11" s="7"/>
      <c r="N11" s="7"/>
      <c r="O11" s="22"/>
      <c r="P11" s="22"/>
      <c r="Q11" s="23" t="s">
        <v>9</v>
      </c>
      <c r="R11" s="89" t="s">
        <v>10</v>
      </c>
      <c r="S11" s="90"/>
      <c r="T11" s="91"/>
      <c r="U11" s="24"/>
      <c r="V11" s="25"/>
    </row>
    <row r="12" spans="1:22" ht="43.2" customHeight="1" thickTop="1" thickBot="1" x14ac:dyDescent="0.35">
      <c r="B12" s="84" t="s">
        <v>29</v>
      </c>
      <c r="C12" s="84"/>
      <c r="D12" s="84"/>
      <c r="E12" s="84"/>
      <c r="F12" s="84"/>
      <c r="G12" s="84"/>
      <c r="I12" s="26"/>
      <c r="L12" s="9"/>
      <c r="M12" s="9"/>
      <c r="N12" s="9"/>
      <c r="O12" s="27"/>
      <c r="P12" s="27"/>
      <c r="Q12" s="28">
        <f>SUM(P7:P9)</f>
        <v>196600</v>
      </c>
      <c r="R12" s="85">
        <f>SUM(S7:S9)</f>
        <v>0</v>
      </c>
      <c r="S12" s="86"/>
      <c r="T12" s="87"/>
    </row>
    <row r="13" spans="1:22" ht="15" thickTop="1" x14ac:dyDescent="0.3">
      <c r="H13" s="77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77"/>
      <c r="H14" s="77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7"/>
      <c r="C15" s="47"/>
      <c r="D15" s="47"/>
      <c r="E15" s="47"/>
      <c r="F15" s="47"/>
      <c r="G15" s="77"/>
      <c r="H15" s="77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7"/>
      <c r="C16" s="47"/>
      <c r="D16" s="47"/>
      <c r="E16" s="47"/>
      <c r="F16" s="47"/>
      <c r="G16" s="77"/>
      <c r="H16" s="77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77"/>
      <c r="H17" s="77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77"/>
      <c r="H19" s="77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77"/>
      <c r="H20" s="77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77"/>
      <c r="H21" s="77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77"/>
      <c r="H22" s="77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77"/>
      <c r="H23" s="77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77"/>
      <c r="H24" s="77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77"/>
      <c r="H25" s="7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77"/>
      <c r="H26" s="7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77"/>
      <c r="H27" s="7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77"/>
      <c r="H28" s="7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77"/>
      <c r="H29" s="7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77"/>
      <c r="H30" s="7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77"/>
      <c r="H31" s="7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77"/>
      <c r="H32" s="7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77"/>
      <c r="H33" s="7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77"/>
      <c r="H34" s="7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77"/>
      <c r="H35" s="7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77"/>
      <c r="H36" s="7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77"/>
      <c r="H37" s="7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77"/>
      <c r="H38" s="7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77"/>
      <c r="H39" s="7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77"/>
      <c r="H40" s="7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77"/>
      <c r="H41" s="7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77"/>
      <c r="H42" s="7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77"/>
      <c r="H43" s="7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77"/>
      <c r="H44" s="7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77"/>
      <c r="H45" s="7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77"/>
      <c r="H46" s="7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77"/>
      <c r="H47" s="7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77"/>
      <c r="H48" s="7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77"/>
      <c r="H49" s="7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77"/>
      <c r="H50" s="7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77"/>
      <c r="H51" s="7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77"/>
      <c r="H52" s="7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77"/>
      <c r="H53" s="7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77"/>
      <c r="H54" s="7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77"/>
      <c r="H55" s="7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77"/>
      <c r="H56" s="7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77"/>
      <c r="H57" s="7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77"/>
      <c r="H58" s="7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77"/>
      <c r="H59" s="7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77"/>
      <c r="H60" s="7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77"/>
      <c r="H61" s="7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77"/>
      <c r="H62" s="7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77"/>
      <c r="H63" s="7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77"/>
      <c r="H64" s="7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77"/>
      <c r="H65" s="7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77"/>
      <c r="H66" s="7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77"/>
      <c r="H67" s="7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77"/>
      <c r="H68" s="7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77"/>
      <c r="H69" s="7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77"/>
      <c r="H70" s="7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77"/>
      <c r="H71" s="7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77"/>
      <c r="H72" s="7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77"/>
      <c r="H73" s="7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77"/>
      <c r="H74" s="7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77"/>
      <c r="H75" s="7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77"/>
      <c r="H76" s="7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77"/>
      <c r="H77" s="7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77"/>
      <c r="H78" s="7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77"/>
      <c r="H79" s="7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77"/>
      <c r="H80" s="7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77"/>
      <c r="H81" s="7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77"/>
      <c r="H82" s="7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77"/>
      <c r="H83" s="7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77"/>
      <c r="H84" s="7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77"/>
      <c r="H85" s="7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77"/>
      <c r="H86" s="7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77"/>
      <c r="H87" s="7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77"/>
      <c r="H88" s="7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77"/>
      <c r="H89" s="7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77"/>
      <c r="H90" s="7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77"/>
      <c r="H91" s="7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77"/>
      <c r="H92" s="7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77"/>
      <c r="H93" s="7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77"/>
      <c r="H94" s="7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77"/>
      <c r="H95" s="7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77"/>
      <c r="H96" s="77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77"/>
      <c r="H97" s="77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77"/>
      <c r="H98" s="77"/>
      <c r="I98" s="11"/>
      <c r="J98" s="11"/>
      <c r="K98" s="11"/>
      <c r="L98" s="11"/>
      <c r="M98" s="11"/>
      <c r="N98" s="6"/>
      <c r="O98" s="6"/>
      <c r="P98" s="6"/>
    </row>
    <row r="99" spans="3:19" ht="19.95" customHeight="1" x14ac:dyDescent="0.3">
      <c r="C99" s="5"/>
      <c r="E99" s="5"/>
      <c r="F99" s="5"/>
      <c r="J99" s="5"/>
    </row>
    <row r="100" spans="3:19" ht="19.95" customHeight="1" x14ac:dyDescent="0.3">
      <c r="C100" s="5"/>
      <c r="E100" s="5"/>
      <c r="F100" s="5"/>
      <c r="J100" s="5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x14ac:dyDescent="0.3">
      <c r="C107" s="5"/>
      <c r="E107" s="5"/>
      <c r="F107" s="5"/>
      <c r="J107" s="5"/>
    </row>
    <row r="108" spans="3:19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</sheetData>
  <sheetProtection algorithmName="SHA-512" hashValue="7+JeBwmPBIMQojar66uUl5bLNHIpP8mozV9qUIPnp+xXKRzVnQKp8zjyLnYYSYCWbw2IgodgSTZIwyDE42qyYg==" saltValue="k4AiBvH8YF9Jbrc8QsG1OA==" spinCount="100000" sheet="1" objects="1" scenarios="1"/>
  <mergeCells count="13">
    <mergeCell ref="U7:U9"/>
    <mergeCell ref="O7:O9"/>
    <mergeCell ref="I7:I9"/>
    <mergeCell ref="J7:J9"/>
    <mergeCell ref="K7:K9"/>
    <mergeCell ref="M7:M9"/>
    <mergeCell ref="G5:H5"/>
    <mergeCell ref="B1:D1"/>
    <mergeCell ref="B12:G12"/>
    <mergeCell ref="R12:T12"/>
    <mergeCell ref="B11:I11"/>
    <mergeCell ref="R11:T11"/>
    <mergeCell ref="N7:N9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9 R7:R9">
    <cfRule type="containsBlanks" dxfId="3" priority="29">
      <formula>LEN(TRIM(G7))=0</formula>
    </cfRule>
  </conditionalFormatting>
  <conditionalFormatting sqref="G7:H9 R7:R9">
    <cfRule type="notContainsBlanks" dxfId="2" priority="27">
      <formula>LEN(TRIM(G7))&gt;0</formula>
    </cfRule>
  </conditionalFormatting>
  <conditionalFormatting sqref="G7:H9 R7:R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2021-07-19T12:14:35Z</dcterms:modified>
</cp:coreProperties>
</file>